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YouTube Omar\Otros Archivos\Website\Free Files\Plantilla Portafolio\"/>
    </mc:Choice>
  </mc:AlternateContent>
  <xr:revisionPtr revIDLastSave="0" documentId="13_ncr:1_{1BA25B2E-629B-4BB4-90FA-4265513877B3}" xr6:coauthVersionLast="45" xr6:coauthVersionMax="45" xr10:uidLastSave="{00000000-0000-0000-0000-000000000000}"/>
  <bookViews>
    <workbookView xWindow="-120" yWindow="-120" windowWidth="29040" windowHeight="15840" xr2:uid="{3A726084-92A1-4676-A42B-EFAE1A8E1957}"/>
  </bookViews>
  <sheets>
    <sheet name="Plantill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6" l="1"/>
  <c r="G9" i="6"/>
  <c r="G10" i="6"/>
  <c r="F51" i="6"/>
  <c r="E37" i="6" s="1"/>
  <c r="F50" i="6"/>
  <c r="F49" i="6"/>
  <c r="F48" i="6"/>
  <c r="F47" i="6"/>
  <c r="F46" i="6"/>
  <c r="E51" i="6"/>
  <c r="E50" i="6"/>
  <c r="E49" i="6"/>
  <c r="E48" i="6"/>
  <c r="E47" i="6"/>
  <c r="E46" i="6"/>
  <c r="E45" i="6" l="1"/>
  <c r="E52" i="6" s="1"/>
  <c r="E31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8" i="6"/>
  <c r="H9" i="6"/>
  <c r="F27" i="6" l="1"/>
  <c r="F37" i="6" s="1"/>
  <c r="E27" i="6"/>
  <c r="G26" i="6"/>
  <c r="G51" i="6" s="1"/>
  <c r="H51" i="6" s="1"/>
  <c r="G25" i="6"/>
  <c r="G50" i="6" s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8" i="6"/>
  <c r="G46" i="6" l="1"/>
  <c r="G48" i="6"/>
  <c r="G49" i="6"/>
  <c r="G47" i="6"/>
  <c r="F31" i="6"/>
  <c r="G52" i="6"/>
  <c r="H27" i="6"/>
  <c r="G27" i="6"/>
  <c r="H50" i="6"/>
  <c r="H48" i="6"/>
  <c r="E36" i="6"/>
  <c r="F36" i="6" s="1"/>
  <c r="E35" i="6" l="1"/>
  <c r="F35" i="6" s="1"/>
  <c r="H49" i="6"/>
  <c r="F45" i="6"/>
  <c r="F52" i="6" s="1"/>
  <c r="H47" i="6"/>
  <c r="E33" i="6"/>
  <c r="F33" i="6" s="1"/>
  <c r="E34" i="6"/>
  <c r="F34" i="6" s="1"/>
  <c r="E32" i="6" l="1"/>
  <c r="E39" i="6" l="1"/>
  <c r="Q7" i="6" s="1"/>
  <c r="F32" i="6"/>
  <c r="E41" i="6"/>
  <c r="L7" i="6" s="1"/>
  <c r="E40" i="6"/>
  <c r="H52" i="6"/>
  <c r="H46" i="6"/>
  <c r="G37" i="6" l="1"/>
  <c r="F39" i="6"/>
  <c r="F41" i="6"/>
  <c r="G36" i="6"/>
  <c r="G35" i="6"/>
  <c r="G34" i="6"/>
  <c r="G33" i="6"/>
  <c r="F40" i="6"/>
  <c r="G32" i="6"/>
  <c r="G41" i="6" l="1"/>
</calcChain>
</file>

<file path=xl/sharedStrings.xml><?xml version="1.0" encoding="utf-8"?>
<sst xmlns="http://schemas.openxmlformats.org/spreadsheetml/2006/main" count="103" uniqueCount="48">
  <si>
    <t>Bolsa</t>
  </si>
  <si>
    <t>Criptomonedas</t>
  </si>
  <si>
    <t>Crowdlending</t>
  </si>
  <si>
    <t>Distribución</t>
  </si>
  <si>
    <t>Depósitos</t>
  </si>
  <si>
    <t>Total</t>
  </si>
  <si>
    <t>-</t>
  </si>
  <si>
    <t>Rendimiento</t>
  </si>
  <si>
    <t>Benchmark</t>
  </si>
  <si>
    <t>S&amp;P 500</t>
  </si>
  <si>
    <t>Ganancia</t>
  </si>
  <si>
    <t>Estimado</t>
  </si>
  <si>
    <t>TOTAL</t>
  </si>
  <si>
    <t>Efectivo</t>
  </si>
  <si>
    <t>Invertido</t>
  </si>
  <si>
    <t>Cartera Total</t>
  </si>
  <si>
    <t>Sin Efectivo</t>
  </si>
  <si>
    <t>Crowdfunding inmobiliario</t>
  </si>
  <si>
    <t>CETES</t>
  </si>
  <si>
    <t>Bolsa de valores</t>
  </si>
  <si>
    <t>SOFIPO 1</t>
  </si>
  <si>
    <t>SOFIPO 2</t>
  </si>
  <si>
    <t>SOFIPO 3</t>
  </si>
  <si>
    <t>FINTECH 1</t>
  </si>
  <si>
    <t>FINTECH 2</t>
  </si>
  <si>
    <t>FINTECH 3</t>
  </si>
  <si>
    <t>FINTECH 4</t>
  </si>
  <si>
    <t>FINTECH 5</t>
  </si>
  <si>
    <t>Valor de la cuenta</t>
  </si>
  <si>
    <t>Categoría</t>
  </si>
  <si>
    <t>Cuenta</t>
  </si>
  <si>
    <t>Renta fija</t>
  </si>
  <si>
    <t>Monto depositado</t>
  </si>
  <si>
    <t>Cuenta corriente</t>
  </si>
  <si>
    <t>Crowdfunding Inmobiliario</t>
  </si>
  <si>
    <t>Otras FINTECH</t>
  </si>
  <si>
    <t>Renta Fija</t>
  </si>
  <si>
    <t>Fecha de inicio</t>
  </si>
  <si>
    <t>Noviembre 2020</t>
  </si>
  <si>
    <t>TOTAL INVERTIDO (Con efectivo):</t>
  </si>
  <si>
    <t>TOTAL INVERTIDO (Sin efectivo):</t>
  </si>
  <si>
    <t>(Incluye un tutorial explicando cómo usarla)</t>
  </si>
  <si>
    <t>https://omareducacionfinanciera.com/plantilla-inversiones</t>
  </si>
  <si>
    <t xml:space="preserve">La puedes descargar GRATIS en </t>
  </si>
  <si>
    <t xml:space="preserve">Plantilla para administrar tus inversiones elaborada por </t>
  </si>
  <si>
    <t>Omar - Educación Financiera</t>
  </si>
  <si>
    <t>** SOLO DEBES RELLENAR LOS CAMPOS EN AMARILLO **</t>
  </si>
  <si>
    <t>Tipo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</si>
</sst>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9" fontId="0" fillId="0" borderId="0" xfId="0" applyNumberFormat="1"/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1" fillId="11" borderId="0" xfId="0" applyFont="1" applyFill="1" applyBorder="1" applyAlignment="1">
      <alignment horizontal="right" vertical="center"/>
    </xf>
    <xf numFmtId="164" fontId="0" fillId="11" borderId="0" xfId="0" applyNumberFormat="1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9" fontId="3" fillId="9" borderId="1" xfId="0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7" borderId="5" xfId="0" applyNumberForma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165" fontId="0" fillId="10" borderId="1" xfId="0" applyNumberFormat="1" applyFont="1" applyFill="1" applyBorder="1" applyAlignment="1">
      <alignment horizontal="center" vertical="center"/>
    </xf>
    <xf numFmtId="165" fontId="0" fillId="10" borderId="5" xfId="0" applyNumberForma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165" fontId="0" fillId="0" borderId="0" xfId="0" applyNumberFormat="1" applyFont="1"/>
    <xf numFmtId="165" fontId="1" fillId="0" borderId="3" xfId="0" applyNumberFormat="1" applyFont="1" applyBorder="1"/>
    <xf numFmtId="9" fontId="0" fillId="0" borderId="3" xfId="0" applyNumberFormat="1" applyBorder="1"/>
    <xf numFmtId="165" fontId="0" fillId="7" borderId="1" xfId="0" applyNumberFormat="1" applyFill="1" applyBorder="1" applyAlignment="1">
      <alignment horizontal="center" vertical="center"/>
    </xf>
    <xf numFmtId="9" fontId="0" fillId="11" borderId="4" xfId="0" applyNumberFormat="1" applyFill="1" applyBorder="1" applyAlignment="1">
      <alignment horizontal="center" vertical="center"/>
    </xf>
    <xf numFmtId="9" fontId="0" fillId="11" borderId="0" xfId="0" applyNumberFormat="1" applyFill="1" applyBorder="1" applyAlignment="1">
      <alignment horizontal="center" vertical="center"/>
    </xf>
    <xf numFmtId="165" fontId="0" fillId="11" borderId="4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Distribucion</a:t>
            </a:r>
            <a:r>
              <a:rPr lang="en-US" b="1" baseline="0"/>
              <a:t> de las inversiones (Con efectivo)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282-0342-996A-3814A1C24142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2-0342-996A-3814A1C24142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82-0342-996A-3814A1C24142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282-0342-996A-3814A1C2414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2-0342-996A-3814A1C241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282-0342-996A-3814A1C24142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2-0342-996A-3814A1C24142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89715832205683"/>
                      <c:h val="0.114979182028240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282-0342-996A-3814A1C241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2-0342-996A-3814A1C24142}"/>
                </c:ext>
              </c:extLst>
            </c:dLbl>
            <c:dLbl>
              <c:idx val="5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904600811907984"/>
                      <c:h val="8.144358727000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282-0342-996A-3814A1C2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Plantilla!$D$31:$D$37</c:f>
              <c:strCache>
                <c:ptCount val="7"/>
                <c:pt idx="0">
                  <c:v>Efectivo</c:v>
                </c:pt>
                <c:pt idx="1">
                  <c:v>Renta Fija</c:v>
                </c:pt>
                <c:pt idx="2">
                  <c:v>Crowdfunding inmobiliario</c:v>
                </c:pt>
                <c:pt idx="3">
                  <c:v>Crowdlending</c:v>
                </c:pt>
                <c:pt idx="4">
                  <c:v>Otras FINTECH</c:v>
                </c:pt>
                <c:pt idx="5">
                  <c:v>Criptomonedas</c:v>
                </c:pt>
                <c:pt idx="6">
                  <c:v>Bolsa</c:v>
                </c:pt>
              </c:strCache>
            </c:strRef>
          </c:cat>
          <c:val>
            <c:numRef>
              <c:f>Plantilla!$E$31:$E$37</c:f>
              <c:numCache>
                <c:formatCode>"$"#,##0</c:formatCode>
                <c:ptCount val="7"/>
                <c:pt idx="0">
                  <c:v>100</c:v>
                </c:pt>
                <c:pt idx="1">
                  <c:v>215</c:v>
                </c:pt>
                <c:pt idx="2">
                  <c:v>112</c:v>
                </c:pt>
                <c:pt idx="3">
                  <c:v>232</c:v>
                </c:pt>
                <c:pt idx="4">
                  <c:v>240</c:v>
                </c:pt>
                <c:pt idx="5">
                  <c:v>120</c:v>
                </c:pt>
                <c:pt idx="6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0342-996A-3814A1C2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Distribucion</a:t>
            </a:r>
            <a:r>
              <a:rPr lang="en-US" b="1" baseline="0"/>
              <a:t> de las inversiones (Sin efectivo)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2B-C345-8B26-83A9230E3CA3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2B-C345-8B26-83A9230E3CA3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2B-C345-8B26-83A9230E3CA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2B-C345-8B26-83A9230E3CA3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2B-C345-8B26-83A9230E3CA3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2B-C345-8B26-83A9230E3C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B-C345-8B26-83A9230E3C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2B-C345-8B26-83A9230E3C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62502133575014"/>
                      <c:h val="9.8211384649122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E2B-C345-8B26-83A9230E3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Plantilla!$D$32:$D$37</c:f>
              <c:strCache>
                <c:ptCount val="6"/>
                <c:pt idx="0">
                  <c:v>Renta Fija</c:v>
                </c:pt>
                <c:pt idx="1">
                  <c:v>Crowdfunding inmobiliario</c:v>
                </c:pt>
                <c:pt idx="2">
                  <c:v>Crowdlending</c:v>
                </c:pt>
                <c:pt idx="3">
                  <c:v>Otras FINTECH</c:v>
                </c:pt>
                <c:pt idx="4">
                  <c:v>Criptomonedas</c:v>
                </c:pt>
                <c:pt idx="5">
                  <c:v>Bolsa</c:v>
                </c:pt>
              </c:strCache>
            </c:strRef>
          </c:cat>
          <c:val>
            <c:numRef>
              <c:f>Plantilla!$E$32:$E$37</c:f>
              <c:numCache>
                <c:formatCode>"$"#,##0</c:formatCode>
                <c:ptCount val="6"/>
                <c:pt idx="0">
                  <c:v>215</c:v>
                </c:pt>
                <c:pt idx="1">
                  <c:v>112</c:v>
                </c:pt>
                <c:pt idx="2">
                  <c:v>232</c:v>
                </c:pt>
                <c:pt idx="3">
                  <c:v>240</c:v>
                </c:pt>
                <c:pt idx="4">
                  <c:v>120</c:v>
                </c:pt>
                <c:pt idx="5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2B-C345-8B26-83A9230E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610870</xdr:colOff>
      <xdr:row>7</xdr:row>
      <xdr:rowOff>40003</xdr:rowOff>
    </xdr:from>
    <xdr:to>
      <xdr:col>13</xdr:col>
      <xdr:colOff>173990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8A0FFC-C751-F241-8F90-08401F57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111759</xdr:colOff>
      <xdr:row>0</xdr:row>
      <xdr:rowOff>163656</xdr:rowOff>
    </xdr:from>
    <xdr:to>
      <xdr:col>2</xdr:col>
      <xdr:colOff>30480</xdr:colOff>
      <xdr:row>4</xdr:row>
      <xdr:rowOff>153496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E302C2-13DE-1245-B370-6B80813D44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607" t="20000" r="8064" b="20000"/>
        <a:stretch/>
      </xdr:blipFill>
      <xdr:spPr>
        <a:xfrm>
          <a:off x="111759" y="163656"/>
          <a:ext cx="1264235" cy="758705"/>
        </a:xfrm>
        <a:prstGeom prst="rect">
          <a:avLst/>
        </a:prstGeom>
      </xdr:spPr>
    </xdr:pic>
    <xdr:clientData/>
  </xdr:twoCellAnchor>
  <xdr:twoCellAnchor>
    <xdr:from>
      <xdr:col>13</xdr:col>
      <xdr:colOff>548640</xdr:colOff>
      <xdr:row>7</xdr:row>
      <xdr:rowOff>40640</xdr:rowOff>
    </xdr:from>
    <xdr:to>
      <xdr:col>18</xdr:col>
      <xdr:colOff>71120</xdr:colOff>
      <xdr:row>28</xdr:row>
      <xdr:rowOff>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512DE7-2B92-8A42-BBA4-872D1E663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mareducacionfinanciera.com/" TargetMode="External"/><Relationship Id="rId1" Type="http://schemas.openxmlformats.org/officeDocument/2006/relationships/hyperlink" Target="https://omareducacionfinanciera.com/plantilla-inversion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30D3-8E0F-4844-BD21-3015A3ED7081}">
  <dimension ref="C2:Q65"/>
  <sheetViews>
    <sheetView showGridLines="0" tabSelected="1" zoomScale="120" zoomScaleNormal="120" workbookViewId="0">
      <selection activeCell="G2" sqref="G2"/>
    </sheetView>
  </sheetViews>
  <sheetFormatPr defaultColWidth="8.85546875" defaultRowHeight="15" x14ac:dyDescent="0.25"/>
  <cols>
    <col min="3" max="3" width="29.140625" bestFit="1" customWidth="1"/>
    <col min="4" max="4" width="25.140625" customWidth="1"/>
    <col min="5" max="5" width="26.42578125" bestFit="1" customWidth="1"/>
    <col min="6" max="6" width="17.140625" customWidth="1"/>
    <col min="7" max="7" width="12.42578125" customWidth="1"/>
    <col min="8" max="8" width="13" bestFit="1" customWidth="1"/>
    <col min="9" max="9" width="12.42578125" customWidth="1"/>
    <col min="10" max="10" width="15.42578125" bestFit="1" customWidth="1"/>
    <col min="11" max="11" width="25.28515625" bestFit="1" customWidth="1"/>
    <col min="12" max="12" width="18.28515625" customWidth="1"/>
    <col min="13" max="13" width="3.85546875" customWidth="1"/>
    <col min="14" max="14" width="12" bestFit="1" customWidth="1"/>
    <col min="15" max="15" width="11.85546875" customWidth="1"/>
    <col min="16" max="16" width="17.85546875" customWidth="1"/>
    <col min="17" max="17" width="14" customWidth="1"/>
    <col min="18" max="18" width="9.7109375" bestFit="1" customWidth="1"/>
  </cols>
  <sheetData>
    <row r="2" spans="3:17" x14ac:dyDescent="0.25">
      <c r="C2" s="61" t="s">
        <v>44</v>
      </c>
      <c r="D2" s="61"/>
      <c r="E2" s="28" t="s">
        <v>45</v>
      </c>
      <c r="G2" s="28"/>
    </row>
    <row r="3" spans="3:17" x14ac:dyDescent="0.25">
      <c r="C3" t="s">
        <v>43</v>
      </c>
      <c r="D3" s="28" t="s">
        <v>42</v>
      </c>
      <c r="F3" t="s">
        <v>41</v>
      </c>
    </row>
    <row r="4" spans="3:17" x14ac:dyDescent="0.25">
      <c r="D4" s="28"/>
    </row>
    <row r="5" spans="3:17" x14ac:dyDescent="0.25">
      <c r="D5" s="58" t="s">
        <v>46</v>
      </c>
      <c r="E5" s="58"/>
    </row>
    <row r="7" spans="3:17" x14ac:dyDescent="0.25">
      <c r="C7" s="9" t="s">
        <v>29</v>
      </c>
      <c r="D7" s="9" t="s">
        <v>30</v>
      </c>
      <c r="E7" s="9" t="s">
        <v>32</v>
      </c>
      <c r="F7" s="9" t="s">
        <v>28</v>
      </c>
      <c r="G7" s="9" t="s">
        <v>10</v>
      </c>
      <c r="H7" s="9" t="s">
        <v>7</v>
      </c>
      <c r="J7" s="59" t="s">
        <v>39</v>
      </c>
      <c r="K7" s="59"/>
      <c r="L7" s="11">
        <f>E41</f>
        <v>1134</v>
      </c>
      <c r="N7" s="59" t="s">
        <v>40</v>
      </c>
      <c r="O7" s="59"/>
      <c r="P7" s="59"/>
      <c r="Q7" s="11">
        <f>E39</f>
        <v>1034</v>
      </c>
    </row>
    <row r="8" spans="3:17" x14ac:dyDescent="0.25">
      <c r="C8" s="15" t="s">
        <v>13</v>
      </c>
      <c r="D8" s="15" t="s">
        <v>33</v>
      </c>
      <c r="E8" s="46">
        <v>100</v>
      </c>
      <c r="F8" s="39">
        <f>E8</f>
        <v>100</v>
      </c>
      <c r="G8" s="39">
        <f t="shared" ref="G8:G26" si="0">F8-E8</f>
        <v>0</v>
      </c>
      <c r="H8" s="32">
        <f t="shared" ref="H8:H27" si="1">IF(E8=0,"N/A",((F8*100%)/E8-100%))</f>
        <v>0</v>
      </c>
    </row>
    <row r="9" spans="3:17" x14ac:dyDescent="0.25">
      <c r="C9" s="19" t="s">
        <v>31</v>
      </c>
      <c r="D9" s="19" t="s">
        <v>18</v>
      </c>
      <c r="E9" s="46">
        <v>100</v>
      </c>
      <c r="F9" s="46">
        <v>105</v>
      </c>
      <c r="G9" s="40">
        <f t="shared" si="0"/>
        <v>5</v>
      </c>
      <c r="H9" s="31">
        <f t="shared" si="1"/>
        <v>5.0000000000000044E-2</v>
      </c>
    </row>
    <row r="10" spans="3:17" x14ac:dyDescent="0.25">
      <c r="C10" s="19" t="s">
        <v>31</v>
      </c>
      <c r="D10" s="19" t="s">
        <v>20</v>
      </c>
      <c r="E10" s="46">
        <v>100</v>
      </c>
      <c r="F10" s="46">
        <v>110</v>
      </c>
      <c r="G10" s="40">
        <f t="shared" si="0"/>
        <v>10</v>
      </c>
      <c r="H10" s="31">
        <f t="shared" si="1"/>
        <v>0.10000000000000009</v>
      </c>
    </row>
    <row r="11" spans="3:17" x14ac:dyDescent="0.25">
      <c r="C11" s="19" t="s">
        <v>31</v>
      </c>
      <c r="D11" s="19" t="s">
        <v>21</v>
      </c>
      <c r="E11" s="46">
        <v>0</v>
      </c>
      <c r="F11" s="46">
        <v>0</v>
      </c>
      <c r="G11" s="40">
        <f t="shared" si="0"/>
        <v>0</v>
      </c>
      <c r="H11" s="31" t="str">
        <f t="shared" si="1"/>
        <v>N/A</v>
      </c>
    </row>
    <row r="12" spans="3:17" x14ac:dyDescent="0.25">
      <c r="C12" s="19" t="s">
        <v>31</v>
      </c>
      <c r="D12" s="19" t="s">
        <v>22</v>
      </c>
      <c r="E12" s="46">
        <v>0</v>
      </c>
      <c r="F12" s="46">
        <v>0</v>
      </c>
      <c r="G12" s="40">
        <f t="shared" si="0"/>
        <v>0</v>
      </c>
      <c r="H12" s="31" t="str">
        <f t="shared" si="1"/>
        <v>N/A</v>
      </c>
    </row>
    <row r="13" spans="3:17" x14ac:dyDescent="0.25">
      <c r="C13" s="20" t="s">
        <v>34</v>
      </c>
      <c r="D13" s="20" t="s">
        <v>23</v>
      </c>
      <c r="E13" s="47">
        <v>100</v>
      </c>
      <c r="F13" s="47">
        <v>112</v>
      </c>
      <c r="G13" s="41">
        <f t="shared" si="0"/>
        <v>12</v>
      </c>
      <c r="H13" s="33">
        <f t="shared" si="1"/>
        <v>0.12000000000000011</v>
      </c>
    </row>
    <row r="14" spans="3:17" x14ac:dyDescent="0.25">
      <c r="C14" s="20" t="s">
        <v>34</v>
      </c>
      <c r="D14" s="20" t="s">
        <v>24</v>
      </c>
      <c r="E14" s="47">
        <v>0</v>
      </c>
      <c r="F14" s="47">
        <v>0</v>
      </c>
      <c r="G14" s="41">
        <f t="shared" si="0"/>
        <v>0</v>
      </c>
      <c r="H14" s="33" t="str">
        <f t="shared" si="1"/>
        <v>N/A</v>
      </c>
    </row>
    <row r="15" spans="3:17" x14ac:dyDescent="0.25">
      <c r="C15" s="20" t="s">
        <v>34</v>
      </c>
      <c r="D15" s="20" t="s">
        <v>25</v>
      </c>
      <c r="E15" s="47">
        <v>0</v>
      </c>
      <c r="F15" s="47">
        <v>0</v>
      </c>
      <c r="G15" s="41">
        <f t="shared" si="0"/>
        <v>0</v>
      </c>
      <c r="H15" s="33" t="str">
        <f t="shared" si="1"/>
        <v>N/A</v>
      </c>
    </row>
    <row r="16" spans="3:17" x14ac:dyDescent="0.25">
      <c r="C16" s="12" t="s">
        <v>2</v>
      </c>
      <c r="D16" s="12" t="s">
        <v>23</v>
      </c>
      <c r="E16" s="46">
        <v>100</v>
      </c>
      <c r="F16" s="46">
        <v>116</v>
      </c>
      <c r="G16" s="42">
        <f t="shared" si="0"/>
        <v>16</v>
      </c>
      <c r="H16" s="34">
        <f t="shared" si="1"/>
        <v>0.15999999999999992</v>
      </c>
    </row>
    <row r="17" spans="3:15" x14ac:dyDescent="0.25">
      <c r="C17" s="12" t="s">
        <v>2</v>
      </c>
      <c r="D17" s="12" t="s">
        <v>24</v>
      </c>
      <c r="E17" s="46">
        <v>100</v>
      </c>
      <c r="F17" s="46">
        <v>116</v>
      </c>
      <c r="G17" s="42">
        <f t="shared" si="0"/>
        <v>16</v>
      </c>
      <c r="H17" s="34">
        <f t="shared" si="1"/>
        <v>0.15999999999999992</v>
      </c>
    </row>
    <row r="18" spans="3:15" ht="15" customHeight="1" x14ac:dyDescent="0.25">
      <c r="C18" s="12" t="s">
        <v>2</v>
      </c>
      <c r="D18" s="12" t="s">
        <v>25</v>
      </c>
      <c r="E18" s="46">
        <v>0</v>
      </c>
      <c r="F18" s="46">
        <v>0</v>
      </c>
      <c r="G18" s="42">
        <f t="shared" si="0"/>
        <v>0</v>
      </c>
      <c r="H18" s="34" t="str">
        <f t="shared" si="1"/>
        <v>N/A</v>
      </c>
    </row>
    <row r="19" spans="3:15" x14ac:dyDescent="0.25">
      <c r="C19" s="12" t="s">
        <v>2</v>
      </c>
      <c r="D19" s="12" t="s">
        <v>26</v>
      </c>
      <c r="E19" s="46">
        <v>0</v>
      </c>
      <c r="F19" s="46">
        <v>0</v>
      </c>
      <c r="G19" s="42">
        <f t="shared" si="0"/>
        <v>0</v>
      </c>
      <c r="H19" s="34" t="str">
        <f t="shared" si="1"/>
        <v>N/A</v>
      </c>
    </row>
    <row r="20" spans="3:15" x14ac:dyDescent="0.25">
      <c r="C20" s="14" t="s">
        <v>35</v>
      </c>
      <c r="D20" s="14" t="s">
        <v>23</v>
      </c>
      <c r="E20" s="46">
        <v>100</v>
      </c>
      <c r="F20" s="46">
        <v>120</v>
      </c>
      <c r="G20" s="43">
        <f t="shared" si="0"/>
        <v>20</v>
      </c>
      <c r="H20" s="35">
        <f t="shared" si="1"/>
        <v>0.19999999999999996</v>
      </c>
    </row>
    <row r="21" spans="3:15" x14ac:dyDescent="0.25">
      <c r="C21" s="14" t="s">
        <v>35</v>
      </c>
      <c r="D21" s="14" t="s">
        <v>24</v>
      </c>
      <c r="E21" s="46">
        <v>100</v>
      </c>
      <c r="F21" s="46">
        <v>120</v>
      </c>
      <c r="G21" s="43">
        <f t="shared" si="0"/>
        <v>20</v>
      </c>
      <c r="H21" s="35">
        <f t="shared" si="1"/>
        <v>0.19999999999999996</v>
      </c>
    </row>
    <row r="22" spans="3:15" x14ac:dyDescent="0.25">
      <c r="C22" s="14" t="s">
        <v>35</v>
      </c>
      <c r="D22" s="14" t="s">
        <v>25</v>
      </c>
      <c r="E22" s="46">
        <v>0</v>
      </c>
      <c r="F22" s="46">
        <v>0</v>
      </c>
      <c r="G22" s="43">
        <f t="shared" si="0"/>
        <v>0</v>
      </c>
      <c r="H22" s="35" t="str">
        <f t="shared" si="1"/>
        <v>N/A</v>
      </c>
    </row>
    <row r="23" spans="3:15" x14ac:dyDescent="0.25">
      <c r="C23" s="14" t="s">
        <v>35</v>
      </c>
      <c r="D23" s="14" t="s">
        <v>26</v>
      </c>
      <c r="E23" s="46">
        <v>0</v>
      </c>
      <c r="F23" s="46">
        <v>0</v>
      </c>
      <c r="G23" s="43">
        <f t="shared" si="0"/>
        <v>0</v>
      </c>
      <c r="H23" s="35" t="str">
        <f t="shared" si="1"/>
        <v>N/A</v>
      </c>
    </row>
    <row r="24" spans="3:15" x14ac:dyDescent="0.25">
      <c r="C24" s="14" t="s">
        <v>35</v>
      </c>
      <c r="D24" s="14" t="s">
        <v>27</v>
      </c>
      <c r="E24" s="46">
        <v>0</v>
      </c>
      <c r="F24" s="46">
        <v>0</v>
      </c>
      <c r="G24" s="43">
        <f t="shared" si="0"/>
        <v>0</v>
      </c>
      <c r="H24" s="35" t="str">
        <f t="shared" si="1"/>
        <v>N/A</v>
      </c>
    </row>
    <row r="25" spans="3:15" x14ac:dyDescent="0.25">
      <c r="C25" s="13" t="s">
        <v>1</v>
      </c>
      <c r="D25" s="13" t="s">
        <v>1</v>
      </c>
      <c r="E25" s="46">
        <v>100</v>
      </c>
      <c r="F25" s="46">
        <v>120</v>
      </c>
      <c r="G25" s="44">
        <f t="shared" si="0"/>
        <v>20</v>
      </c>
      <c r="H25" s="36">
        <f t="shared" si="1"/>
        <v>0.19999999999999996</v>
      </c>
    </row>
    <row r="26" spans="3:15" ht="15.75" thickBot="1" x14ac:dyDescent="0.3">
      <c r="C26" s="18" t="s">
        <v>19</v>
      </c>
      <c r="D26" s="18" t="s">
        <v>19</v>
      </c>
      <c r="E26" s="48">
        <v>100</v>
      </c>
      <c r="F26" s="48">
        <v>115</v>
      </c>
      <c r="G26" s="45">
        <f t="shared" si="0"/>
        <v>15</v>
      </c>
      <c r="H26" s="38">
        <f t="shared" si="1"/>
        <v>0.14999999999999991</v>
      </c>
    </row>
    <row r="27" spans="3:15" ht="15.75" thickTop="1" x14ac:dyDescent="0.25">
      <c r="D27" s="7" t="s">
        <v>5</v>
      </c>
      <c r="E27" s="49">
        <f>SUM(E8:E26)</f>
        <v>1000</v>
      </c>
      <c r="F27" s="49">
        <f>SUM(F8:F26)</f>
        <v>1134</v>
      </c>
      <c r="G27" s="49">
        <f>SUM(G8:G26)</f>
        <v>134</v>
      </c>
      <c r="H27" s="50">
        <f t="shared" si="1"/>
        <v>0.1339999999999999</v>
      </c>
    </row>
    <row r="28" spans="3:15" x14ac:dyDescent="0.25">
      <c r="D28" s="7"/>
      <c r="E28" s="8"/>
      <c r="F28" s="8"/>
      <c r="H28" s="8"/>
    </row>
    <row r="30" spans="3:15" x14ac:dyDescent="0.25">
      <c r="D30" s="3" t="s">
        <v>3</v>
      </c>
      <c r="E30" s="3" t="s">
        <v>28</v>
      </c>
      <c r="F30" s="3" t="s">
        <v>15</v>
      </c>
      <c r="G30" s="3" t="s">
        <v>16</v>
      </c>
      <c r="O30" s="1"/>
    </row>
    <row r="31" spans="3:15" x14ac:dyDescent="0.25">
      <c r="D31" s="21" t="s">
        <v>13</v>
      </c>
      <c r="E31" s="39">
        <f>F8</f>
        <v>100</v>
      </c>
      <c r="F31" s="32">
        <f>E31*100%/$F$27</f>
        <v>8.8183421516754845E-2</v>
      </c>
      <c r="G31" s="17" t="s">
        <v>6</v>
      </c>
    </row>
    <row r="32" spans="3:15" x14ac:dyDescent="0.25">
      <c r="D32" s="22" t="s">
        <v>36</v>
      </c>
      <c r="E32" s="40">
        <f t="shared" ref="E32:E36" si="2">F46</f>
        <v>215</v>
      </c>
      <c r="F32" s="31">
        <f t="shared" ref="F32:F37" si="3">E32*100%/$F$27</f>
        <v>0.18959435626102292</v>
      </c>
      <c r="G32" s="31">
        <f t="shared" ref="G32:G37" si="4">E32*100%/E$39</f>
        <v>0.20793036750483559</v>
      </c>
    </row>
    <row r="33" spans="3:10" x14ac:dyDescent="0.25">
      <c r="D33" s="23" t="s">
        <v>17</v>
      </c>
      <c r="E33" s="41">
        <f t="shared" si="2"/>
        <v>112</v>
      </c>
      <c r="F33" s="33">
        <f t="shared" si="3"/>
        <v>9.8765432098765427E-2</v>
      </c>
      <c r="G33" s="33">
        <f t="shared" si="4"/>
        <v>0.10831721470019343</v>
      </c>
    </row>
    <row r="34" spans="3:10" x14ac:dyDescent="0.25">
      <c r="D34" s="24" t="s">
        <v>2</v>
      </c>
      <c r="E34" s="42">
        <f t="shared" si="2"/>
        <v>232</v>
      </c>
      <c r="F34" s="34">
        <f t="shared" si="3"/>
        <v>0.20458553791887124</v>
      </c>
      <c r="G34" s="34">
        <f t="shared" si="4"/>
        <v>0.22437137330754353</v>
      </c>
    </row>
    <row r="35" spans="3:10" x14ac:dyDescent="0.25">
      <c r="D35" s="25" t="s">
        <v>35</v>
      </c>
      <c r="E35" s="43">
        <f t="shared" si="2"/>
        <v>240</v>
      </c>
      <c r="F35" s="35">
        <f t="shared" si="3"/>
        <v>0.21164021164021163</v>
      </c>
      <c r="G35" s="35">
        <f t="shared" si="4"/>
        <v>0.23210831721470018</v>
      </c>
    </row>
    <row r="36" spans="3:10" x14ac:dyDescent="0.25">
      <c r="D36" s="26" t="s">
        <v>1</v>
      </c>
      <c r="E36" s="44">
        <f t="shared" si="2"/>
        <v>120</v>
      </c>
      <c r="F36" s="36">
        <f t="shared" si="3"/>
        <v>0.10582010582010581</v>
      </c>
      <c r="G36" s="36">
        <f t="shared" si="4"/>
        <v>0.11605415860735009</v>
      </c>
    </row>
    <row r="37" spans="3:10" x14ac:dyDescent="0.25">
      <c r="D37" s="27" t="s">
        <v>0</v>
      </c>
      <c r="E37" s="54">
        <f t="shared" ref="E37" si="5">F51</f>
        <v>115</v>
      </c>
      <c r="F37" s="37">
        <f t="shared" si="3"/>
        <v>0.10141093474426807</v>
      </c>
      <c r="G37" s="37">
        <f t="shared" si="4"/>
        <v>0.11121856866537717</v>
      </c>
    </row>
    <row r="38" spans="3:10" x14ac:dyDescent="0.25">
      <c r="E38" s="2"/>
    </row>
    <row r="39" spans="3:10" x14ac:dyDescent="0.25">
      <c r="D39" s="5" t="s">
        <v>14</v>
      </c>
      <c r="E39" s="51">
        <f>SUM(E32:E37)</f>
        <v>1034</v>
      </c>
      <c r="F39" s="6">
        <f>SUM(F32:F37)</f>
        <v>0.91181657848324515</v>
      </c>
    </row>
    <row r="40" spans="3:10" ht="15.75" thickBot="1" x14ac:dyDescent="0.3">
      <c r="D40" s="5" t="s">
        <v>13</v>
      </c>
      <c r="E40" s="51">
        <f>E31</f>
        <v>100</v>
      </c>
      <c r="F40" s="6">
        <f>F31</f>
        <v>8.8183421516754845E-2</v>
      </c>
    </row>
    <row r="41" spans="3:10" x14ac:dyDescent="0.25">
      <c r="D41" s="4" t="s">
        <v>5</v>
      </c>
      <c r="E41" s="52">
        <f>SUM(E31:E37)</f>
        <v>1134</v>
      </c>
      <c r="F41" s="53">
        <f>SUM(F31:F37)</f>
        <v>1</v>
      </c>
      <c r="G41" s="53">
        <f>SUM(G32:G37)</f>
        <v>1</v>
      </c>
    </row>
    <row r="44" spans="3:10" x14ac:dyDescent="0.25">
      <c r="C44" s="10" t="s">
        <v>37</v>
      </c>
      <c r="D44" s="3" t="s">
        <v>47</v>
      </c>
      <c r="E44" s="3" t="s">
        <v>4</v>
      </c>
      <c r="F44" s="3" t="s">
        <v>5</v>
      </c>
      <c r="G44" s="3" t="s">
        <v>10</v>
      </c>
      <c r="H44" s="3" t="s">
        <v>7</v>
      </c>
      <c r="I44" s="60" t="s">
        <v>8</v>
      </c>
      <c r="J44" s="60"/>
    </row>
    <row r="45" spans="3:10" x14ac:dyDescent="0.25">
      <c r="C45" s="21" t="s">
        <v>6</v>
      </c>
      <c r="D45" s="16" t="s">
        <v>13</v>
      </c>
      <c r="E45" s="39">
        <f>E8</f>
        <v>100</v>
      </c>
      <c r="F45" s="39">
        <f>E45</f>
        <v>100</v>
      </c>
      <c r="G45" s="39" t="s">
        <v>6</v>
      </c>
      <c r="H45" s="39" t="s">
        <v>6</v>
      </c>
      <c r="I45" s="39" t="s">
        <v>6</v>
      </c>
      <c r="J45" s="16" t="s">
        <v>6</v>
      </c>
    </row>
    <row r="46" spans="3:10" x14ac:dyDescent="0.25">
      <c r="C46" s="22" t="s">
        <v>38</v>
      </c>
      <c r="D46" s="22" t="s">
        <v>36</v>
      </c>
      <c r="E46" s="40">
        <f>SUM(E9:E12)</f>
        <v>200</v>
      </c>
      <c r="F46" s="40">
        <f>SUM(F9:F12)</f>
        <v>215</v>
      </c>
      <c r="G46" s="40">
        <f>SUM(G9:G12)</f>
        <v>15</v>
      </c>
      <c r="H46" s="31">
        <f t="shared" ref="H46:H51" si="6">((E46+G46)*100%)/E46-100%</f>
        <v>7.4999999999999956E-2</v>
      </c>
      <c r="I46" s="31">
        <v>0.04</v>
      </c>
      <c r="J46" s="22" t="s">
        <v>18</v>
      </c>
    </row>
    <row r="47" spans="3:10" x14ac:dyDescent="0.25">
      <c r="C47" s="23" t="s">
        <v>38</v>
      </c>
      <c r="D47" s="23" t="s">
        <v>17</v>
      </c>
      <c r="E47" s="41">
        <f>SUM(E13:E15)</f>
        <v>100</v>
      </c>
      <c r="F47" s="41">
        <f>SUM(F13:F15)</f>
        <v>112</v>
      </c>
      <c r="G47" s="41">
        <f>SUM(G13:G15)</f>
        <v>12</v>
      </c>
      <c r="H47" s="33">
        <f t="shared" si="6"/>
        <v>0.12000000000000011</v>
      </c>
      <c r="I47" s="33">
        <v>0.12</v>
      </c>
      <c r="J47" s="23" t="s">
        <v>11</v>
      </c>
    </row>
    <row r="48" spans="3:10" x14ac:dyDescent="0.25">
      <c r="C48" s="24" t="s">
        <v>38</v>
      </c>
      <c r="D48" s="24" t="s">
        <v>2</v>
      </c>
      <c r="E48" s="42">
        <f>SUM(E16:E19)</f>
        <v>200</v>
      </c>
      <c r="F48" s="42">
        <f>SUM(F16:F19)</f>
        <v>232</v>
      </c>
      <c r="G48" s="42">
        <f>SUM(G16:G19)</f>
        <v>32</v>
      </c>
      <c r="H48" s="34">
        <f t="shared" si="6"/>
        <v>0.15999999999999992</v>
      </c>
      <c r="I48" s="34">
        <v>0.16</v>
      </c>
      <c r="J48" s="24" t="s">
        <v>11</v>
      </c>
    </row>
    <row r="49" spans="3:17" x14ac:dyDescent="0.25">
      <c r="C49" s="25" t="s">
        <v>38</v>
      </c>
      <c r="D49" s="25" t="s">
        <v>35</v>
      </c>
      <c r="E49" s="43">
        <f>SUM(E20:E24)</f>
        <v>200</v>
      </c>
      <c r="F49" s="43">
        <f>SUM(F20:F24)</f>
        <v>240</v>
      </c>
      <c r="G49" s="43">
        <f>SUM(G20:G24)</f>
        <v>40</v>
      </c>
      <c r="H49" s="35">
        <f t="shared" si="6"/>
        <v>0.19999999999999996</v>
      </c>
      <c r="I49" s="35" t="s">
        <v>6</v>
      </c>
      <c r="J49" s="25" t="s">
        <v>6</v>
      </c>
    </row>
    <row r="50" spans="3:17" x14ac:dyDescent="0.25">
      <c r="C50" s="26" t="s">
        <v>38</v>
      </c>
      <c r="D50" s="26" t="s">
        <v>1</v>
      </c>
      <c r="E50" s="44">
        <f t="shared" ref="E50:G51" si="7">E25</f>
        <v>100</v>
      </c>
      <c r="F50" s="44">
        <f t="shared" si="7"/>
        <v>120</v>
      </c>
      <c r="G50" s="44">
        <f t="shared" si="7"/>
        <v>20</v>
      </c>
      <c r="H50" s="36">
        <f t="shared" si="6"/>
        <v>0.19999999999999996</v>
      </c>
      <c r="I50" s="36" t="s">
        <v>6</v>
      </c>
      <c r="J50" s="26" t="s">
        <v>6</v>
      </c>
    </row>
    <row r="51" spans="3:17" ht="15.75" thickBot="1" x14ac:dyDescent="0.3">
      <c r="C51" s="27" t="s">
        <v>38</v>
      </c>
      <c r="D51" s="27" t="s">
        <v>0</v>
      </c>
      <c r="E51" s="45">
        <f t="shared" si="7"/>
        <v>100</v>
      </c>
      <c r="F51" s="45">
        <f t="shared" si="7"/>
        <v>115</v>
      </c>
      <c r="G51" s="45">
        <f t="shared" si="7"/>
        <v>15</v>
      </c>
      <c r="H51" s="38">
        <f t="shared" si="6"/>
        <v>0.14999999999999991</v>
      </c>
      <c r="I51" s="37">
        <v>0.1</v>
      </c>
      <c r="J51" s="27" t="s">
        <v>9</v>
      </c>
    </row>
    <row r="52" spans="3:17" ht="15.75" thickTop="1" x14ac:dyDescent="0.25">
      <c r="D52" s="29" t="s">
        <v>12</v>
      </c>
      <c r="E52" s="57">
        <f>SUM(E45:E51)</f>
        <v>1000</v>
      </c>
      <c r="F52" s="57">
        <f>SUM(F45:F51)</f>
        <v>1134</v>
      </c>
      <c r="G52" s="57">
        <f>SUM(G45:G51)</f>
        <v>134</v>
      </c>
      <c r="H52" s="55">
        <f>(((E52+G52-E45)*100%)/(E52-E45))-100%</f>
        <v>0.14888888888888885</v>
      </c>
      <c r="I52" s="56">
        <v>0.1</v>
      </c>
      <c r="J52" s="30" t="s">
        <v>11</v>
      </c>
    </row>
    <row r="53" spans="3:17" x14ac:dyDescent="0.25">
      <c r="E53" s="2"/>
      <c r="F53" s="2"/>
    </row>
    <row r="54" spans="3:17" x14ac:dyDescent="0.25">
      <c r="E54" s="2"/>
      <c r="F54" s="2"/>
    </row>
    <row r="61" spans="3:17" x14ac:dyDescent="0.25">
      <c r="N61" s="2"/>
    </row>
    <row r="62" spans="3:17" x14ac:dyDescent="0.25">
      <c r="N62" s="2"/>
      <c r="P62" s="2"/>
      <c r="Q62" s="6"/>
    </row>
    <row r="63" spans="3:17" x14ac:dyDescent="0.25">
      <c r="N63" s="2"/>
      <c r="P63" s="2"/>
    </row>
    <row r="64" spans="3:17" x14ac:dyDescent="0.25">
      <c r="N64" s="2"/>
    </row>
    <row r="65" spans="14:14" x14ac:dyDescent="0.25">
      <c r="N65" s="2"/>
    </row>
  </sheetData>
  <mergeCells count="5">
    <mergeCell ref="C2:D2"/>
    <mergeCell ref="D5:E5"/>
    <mergeCell ref="N7:P7"/>
    <mergeCell ref="I44:J44"/>
    <mergeCell ref="J7:K7"/>
  </mergeCells>
  <phoneticPr fontId="2" type="noConversion"/>
  <hyperlinks>
    <hyperlink ref="D3" r:id="rId1" xr:uid="{B63E661B-02BD-124F-A80B-19B0E7E86CE7}"/>
    <hyperlink ref="E2" r:id="rId2" xr:uid="{D62F25FE-FA2A-454D-8F8B-521FAF1C2F13}"/>
  </hyperlinks>
  <pageMargins left="0.7" right="0.7" top="0.75" bottom="0.75" header="0.3" footer="0.3"/>
  <pageSetup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Carrera</dc:creator>
  <cp:lastModifiedBy>Omar Carrera Guerra</cp:lastModifiedBy>
  <dcterms:created xsi:type="dcterms:W3CDTF">2019-11-26T19:19:31Z</dcterms:created>
  <dcterms:modified xsi:type="dcterms:W3CDTF">2020-11-20T13:54:40Z</dcterms:modified>
</cp:coreProperties>
</file>